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0380" windowHeight="8325" activeTab="0"/>
  </bookViews>
  <sheets>
    <sheet name="Poids idéal" sheetId="1" r:id="rId1"/>
    <sheet name="Feuil2" sheetId="2" r:id="rId2"/>
    <sheet name="Feuil3" sheetId="3" r:id="rId3"/>
  </sheets>
  <definedNames/>
  <calcPr fullCalcOnLoad="1"/>
</workbook>
</file>

<file path=xl/comments1.xml><?xml version="1.0" encoding="utf-8"?>
<comments xmlns="http://schemas.openxmlformats.org/spreadsheetml/2006/main">
  <authors>
    <author>Thanatos</author>
  </authors>
  <commentList>
    <comment ref="B10" authorId="0">
      <text>
        <r>
          <rPr>
            <b/>
            <sz val="8"/>
            <rFont val="Tahoma"/>
            <family val="0"/>
          </rPr>
          <t>L'IMC ou Indice de Masse Corporelle est un indicateur utilisé par tous les nutritionistes. Il est exprimé en Kg/m². On le calcule selon la formule : 
poids/(taille en mètre x taille en mètre).
Il doit être compris entre 20 et 25 pour un individu homme ou femme 'normalement' constitué.</t>
        </r>
        <r>
          <rPr>
            <sz val="8"/>
            <rFont val="Tahoma"/>
            <family val="0"/>
          </rPr>
          <t xml:space="preserve">
</t>
        </r>
      </text>
    </comment>
    <comment ref="C15" authorId="0">
      <text>
        <r>
          <rPr>
            <b/>
            <sz val="8"/>
            <rFont val="Tahoma"/>
            <family val="0"/>
          </rPr>
          <t>Le poids idéal est calculé selon la formule de Lorentz.
Homme : (T-100)-((T-150)/4)
Femme : (T-100)-((T-150)/2)
T = taille en centimètres</t>
        </r>
        <r>
          <rPr>
            <sz val="8"/>
            <rFont val="Tahoma"/>
            <family val="0"/>
          </rPr>
          <t xml:space="preserve">
</t>
        </r>
        <r>
          <rPr>
            <b/>
            <sz val="8"/>
            <rFont val="Tahoma"/>
            <family val="2"/>
          </rPr>
          <t>Attention :
Si vous êtes très musclé(e), cet indice est à modérer car il est défini pour un individu de corpulence 'normale'. Votre poids 'normal' peut donc être supérieur à cette valeur.</t>
        </r>
      </text>
    </comment>
    <comment ref="E15" authorId="0">
      <text>
        <r>
          <rPr>
            <b/>
            <sz val="8"/>
            <rFont val="Tahoma"/>
            <family val="0"/>
          </rPr>
          <t>Métabolisme calculé selon l'équations de Black et al. (1996) :
Femmes : MB = 0,963 . P puissance 0,48 . T puissance 0,50 . A puissance -0,13
Hommes : MB = 1,083 . P puissance 0,48 . T puissance 0,50 . A puissance -0,13</t>
        </r>
        <r>
          <rPr>
            <sz val="8"/>
            <rFont val="Tahoma"/>
            <family val="0"/>
          </rPr>
          <t xml:space="preserve">
P = poids, T = taille et A = age
</t>
        </r>
        <r>
          <rPr>
            <b/>
            <sz val="8"/>
            <color indexed="10"/>
            <rFont val="Tahoma"/>
            <family val="2"/>
          </rPr>
          <t>NB :</t>
        </r>
        <r>
          <rPr>
            <sz val="8"/>
            <rFont val="Tahoma"/>
            <family val="0"/>
          </rPr>
          <t xml:space="preserve"> vous devez apporter à votre organisme au minimum les kcalories nécessaires à votre métabolisme de base !!
</t>
        </r>
      </text>
    </comment>
    <comment ref="C12" authorId="0">
      <text>
        <r>
          <rPr>
            <b/>
            <sz val="8"/>
            <rFont val="Tahoma"/>
            <family val="0"/>
          </rPr>
          <t>Ces notions de poids mini et maxi sont calculées à partir d'un IMC (indice de masse corporelle) située entre 20 et 25 ('normal').
Modérez donc ces valeurs selon votre sexe et votre corpulence.
 NB : Ne descendez toutefois pas au dessous du poids mini de plus de 2 Kg si vous êtes une femme.
Pour vous messieurs, la case 'Poids mini' correspond vraiment à votre poids minimum !</t>
        </r>
      </text>
    </comment>
    <comment ref="B12" authorId="0">
      <text>
        <r>
          <rPr>
            <b/>
            <sz val="8"/>
            <rFont val="Tahoma"/>
            <family val="0"/>
          </rPr>
          <t>Ces notions de poids mini et maxi sont calculées à partir d'un IMC (indice de masse corporelle) située entre 20 et 25 ('normal').
Modérez donc ces valeurs selon votre sexe et votre corpulence.
 NB : Ne descendez toutefois pas au dessous du poids mini de plus de 2 Kg si vous êtes une femme.
Pour vous messieurs, la case 'Poids mini' correspond vraiment à votre poids minimum !</t>
        </r>
        <r>
          <rPr>
            <sz val="8"/>
            <rFont val="Tahoma"/>
            <family val="0"/>
          </rPr>
          <t xml:space="preserve">
</t>
        </r>
      </text>
    </comment>
    <comment ref="E5" authorId="0">
      <text>
        <r>
          <rPr>
            <b/>
            <sz val="8"/>
            <color indexed="10"/>
            <rFont val="Tahoma"/>
            <family val="2"/>
          </rPr>
          <t xml:space="preserve">Attention :
</t>
        </r>
        <r>
          <rPr>
            <b/>
            <sz val="8"/>
            <rFont val="Tahoma"/>
            <family val="2"/>
          </rPr>
          <t xml:space="preserve">Si vous êtes dans le </t>
        </r>
        <r>
          <rPr>
            <b/>
            <sz val="8"/>
            <color indexed="57"/>
            <rFont val="Tahoma"/>
            <family val="2"/>
          </rPr>
          <t>vert</t>
        </r>
        <r>
          <rPr>
            <b/>
            <sz val="8"/>
            <rFont val="Tahoma"/>
            <family val="2"/>
          </rPr>
          <t>, pas de soucis, tout va bien. Si vous trouvez que vous avez du ventre ou un gros c.., c'est que vous n'êtes pas assez musclé(e), faites donc des abdos et allez courir mais ne changez rien au reste.</t>
        </r>
        <r>
          <rPr>
            <b/>
            <sz val="8"/>
            <color indexed="10"/>
            <rFont val="Tahoma"/>
            <family val="2"/>
          </rPr>
          <t xml:space="preserve">
</t>
        </r>
        <r>
          <rPr>
            <b/>
            <sz val="8"/>
            <rFont val="Tahoma"/>
            <family val="2"/>
          </rPr>
          <t xml:space="preserve">
Si vous êtes dans le </t>
        </r>
        <r>
          <rPr>
            <b/>
            <sz val="8"/>
            <color indexed="12"/>
            <rFont val="Tahoma"/>
            <family val="2"/>
          </rPr>
          <t>bleu</t>
        </r>
        <r>
          <rPr>
            <b/>
            <sz val="8"/>
            <rFont val="Tahoma"/>
            <family val="2"/>
          </rPr>
          <t>, rien de dramatique pour le moment mais restez vigilant car vous vous écartez des valeurs standard vous garantissant une bonne santé,</t>
        </r>
        <r>
          <rPr>
            <b/>
            <sz val="8"/>
            <color indexed="10"/>
            <rFont val="Tahoma"/>
            <family val="2"/>
          </rPr>
          <t xml:space="preserve">
</t>
        </r>
        <r>
          <rPr>
            <b/>
            <sz val="8"/>
            <rFont val="Tahoma"/>
            <family val="0"/>
          </rPr>
          <t xml:space="preserve">Si vous êtes dans une zone </t>
        </r>
        <r>
          <rPr>
            <b/>
            <sz val="8"/>
            <color indexed="10"/>
            <rFont val="Tahoma"/>
            <family val="2"/>
          </rPr>
          <t>rouge</t>
        </r>
        <r>
          <rPr>
            <b/>
            <sz val="8"/>
            <rFont val="Tahoma"/>
            <family val="0"/>
          </rPr>
          <t xml:space="preserve">, votre santé est en danger !! Il faut que vous changiez vos habitudes alimentaires. Mangez équilibré et faites du sport... Je sais c'est contraignant mais il n'y a pas de miracles (je le saurais...). ;o)
</t>
        </r>
      </text>
    </comment>
  </commentList>
</comments>
</file>

<file path=xl/sharedStrings.xml><?xml version="1.0" encoding="utf-8"?>
<sst xmlns="http://schemas.openxmlformats.org/spreadsheetml/2006/main" count="25" uniqueCount="25">
  <si>
    <t>votre situation :</t>
  </si>
  <si>
    <t>Femme</t>
  </si>
  <si>
    <t>Homme</t>
  </si>
  <si>
    <t>poids idéal en Kg</t>
  </si>
  <si>
    <t>Vos données corporelles</t>
  </si>
  <si>
    <t>Anorexique</t>
  </si>
  <si>
    <t>Maigre</t>
  </si>
  <si>
    <t>Normal</t>
  </si>
  <si>
    <t>En surpoids</t>
  </si>
  <si>
    <t>Obèse</t>
  </si>
  <si>
    <t>Gravement obèse</t>
  </si>
  <si>
    <t>Très obèse</t>
  </si>
  <si>
    <t>Votre IMC :</t>
  </si>
  <si>
    <t>Poids mini</t>
  </si>
  <si>
    <t>poids maxi</t>
  </si>
  <si>
    <t>CALCULEZ VOTRE POIDS IDEAL</t>
  </si>
  <si>
    <t>Gravement anorexique</t>
  </si>
  <si>
    <t>Homme :</t>
  </si>
  <si>
    <t>Femme :</t>
  </si>
  <si>
    <t>T : taille en cm :</t>
  </si>
  <si>
    <t>P : poids en Kg :</t>
  </si>
  <si>
    <t>A : votre age :</t>
  </si>
  <si>
    <t>Votre métabolisme de base (Kcal)</t>
  </si>
  <si>
    <r>
      <t>Document réalisé par</t>
    </r>
    <r>
      <rPr>
        <sz val="10"/>
        <color indexed="10"/>
        <rFont val="Arial"/>
        <family val="0"/>
      </rPr>
      <t xml:space="preserve"> </t>
    </r>
    <r>
      <rPr>
        <sz val="10"/>
        <color indexed="57"/>
        <rFont val="Arial"/>
        <family val="2"/>
      </rPr>
      <t>Gérald N.</t>
    </r>
  </si>
  <si>
    <t>Pour infos, vous avez des commentaires dans les cellules (triangle rouge dans le coin supérieur droit des cellules). Passez votre souris au dessus pour les lire.</t>
  </si>
</sst>
</file>

<file path=xl/styles.xml><?xml version="1.0" encoding="utf-8"?>
<styleSheet xmlns="http://schemas.openxmlformats.org/spreadsheetml/2006/main">
  <numFmts count="10">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0"/>
    <numFmt numFmtId="165" formatCode="0.0000000"/>
  </numFmts>
  <fonts count="15">
    <font>
      <sz val="10"/>
      <name val="Arial"/>
      <family val="0"/>
    </font>
    <font>
      <u val="single"/>
      <sz val="10"/>
      <color indexed="12"/>
      <name val="Arial"/>
      <family val="0"/>
    </font>
    <font>
      <u val="single"/>
      <sz val="10"/>
      <color indexed="36"/>
      <name val="Arial"/>
      <family val="0"/>
    </font>
    <font>
      <sz val="10"/>
      <color indexed="57"/>
      <name val="Arial"/>
      <family val="0"/>
    </font>
    <font>
      <b/>
      <sz val="10"/>
      <color indexed="10"/>
      <name val="Arial"/>
      <family val="2"/>
    </font>
    <font>
      <b/>
      <sz val="10"/>
      <color indexed="57"/>
      <name val="Arial"/>
      <family val="2"/>
    </font>
    <font>
      <b/>
      <sz val="10"/>
      <color indexed="12"/>
      <name val="Arial"/>
      <family val="2"/>
    </font>
    <font>
      <sz val="10"/>
      <color indexed="12"/>
      <name val="Arial"/>
      <family val="0"/>
    </font>
    <font>
      <sz val="10"/>
      <color indexed="10"/>
      <name val="Arial"/>
      <family val="0"/>
    </font>
    <font>
      <sz val="8"/>
      <name val="Tahoma"/>
      <family val="0"/>
    </font>
    <font>
      <b/>
      <sz val="8"/>
      <name val="Tahoma"/>
      <family val="0"/>
    </font>
    <font>
      <b/>
      <sz val="8"/>
      <color indexed="10"/>
      <name val="Tahoma"/>
      <family val="2"/>
    </font>
    <font>
      <b/>
      <sz val="8"/>
      <color indexed="57"/>
      <name val="Tahoma"/>
      <family val="2"/>
    </font>
    <font>
      <b/>
      <sz val="8"/>
      <color indexed="12"/>
      <name val="Tahoma"/>
      <family val="2"/>
    </font>
    <font>
      <b/>
      <sz val="8"/>
      <name val="Arial"/>
      <family val="2"/>
    </font>
  </fonts>
  <fills count="3">
    <fill>
      <patternFill/>
    </fill>
    <fill>
      <patternFill patternType="gray125"/>
    </fill>
    <fill>
      <patternFill patternType="solid">
        <fgColor indexed="42"/>
        <bgColor indexed="64"/>
      </patternFill>
    </fill>
  </fills>
  <borders count="29">
    <border>
      <left/>
      <right/>
      <top/>
      <bottom/>
      <diagonal/>
    </border>
    <border>
      <left style="thin"/>
      <right style="medium"/>
      <top style="medium"/>
      <bottom style="medium"/>
    </border>
    <border>
      <left style="medium"/>
      <right style="thin"/>
      <top style="thin"/>
      <bottom style="medium"/>
    </border>
    <border>
      <left style="medium"/>
      <right style="thin"/>
      <top style="medium"/>
      <bottom style="thin"/>
    </border>
    <border>
      <left style="thin"/>
      <right style="medium"/>
      <top style="medium"/>
      <bottom style="thin"/>
    </border>
    <border>
      <left style="medium"/>
      <right style="thin"/>
      <top>
        <color indexed="63"/>
      </top>
      <bottom style="thin"/>
    </border>
    <border>
      <left style="medium"/>
      <right style="thin"/>
      <top style="medium"/>
      <bottom>
        <color indexed="63"/>
      </bottom>
    </border>
    <border>
      <left style="thin"/>
      <right style="medium"/>
      <top style="medium"/>
      <bottom>
        <color indexed="63"/>
      </bottom>
    </border>
    <border>
      <left style="medium"/>
      <right style="thin"/>
      <top style="medium"/>
      <bottom style="medium"/>
    </border>
    <border>
      <left>
        <color indexed="63"/>
      </left>
      <right style="medium"/>
      <top style="thin"/>
      <bottom style="thin"/>
    </border>
    <border>
      <left>
        <color indexed="63"/>
      </left>
      <right style="medium"/>
      <top style="thin"/>
      <bottom style="medium"/>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color indexed="63"/>
      </left>
      <right style="medium"/>
      <top>
        <color indexed="63"/>
      </top>
      <bottom style="medium"/>
    </border>
    <border>
      <left style="medium"/>
      <right style="thin"/>
      <top>
        <color indexed="63"/>
      </top>
      <bottom style="medium"/>
    </border>
    <border>
      <left>
        <color indexed="63"/>
      </left>
      <right style="medium"/>
      <top style="medium"/>
      <bottom style="thin"/>
    </border>
    <border>
      <left style="thin"/>
      <right style="medium"/>
      <top>
        <color indexed="63"/>
      </top>
      <bottom style="thin"/>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164" fontId="0" fillId="0" borderId="1" xfId="0" applyNumberFormat="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2" borderId="6" xfId="0" applyFill="1" applyBorder="1" applyAlignment="1">
      <alignment horizontal="centerContinuous"/>
    </xf>
    <xf numFmtId="0" fontId="0" fillId="2" borderId="7" xfId="0" applyFill="1" applyBorder="1" applyAlignment="1">
      <alignment horizontal="centerContinuous"/>
    </xf>
    <xf numFmtId="0" fontId="0" fillId="2" borderId="8" xfId="0" applyFill="1" applyBorder="1" applyAlignment="1">
      <alignment/>
    </xf>
    <xf numFmtId="0" fontId="0" fillId="2" borderId="8" xfId="0" applyFill="1" applyBorder="1" applyAlignment="1">
      <alignment horizontal="centerContinuous"/>
    </xf>
    <xf numFmtId="0" fontId="0" fillId="2" borderId="1" xfId="0" applyFill="1" applyBorder="1" applyAlignment="1">
      <alignment horizontal="centerContinuous"/>
    </xf>
    <xf numFmtId="0" fontId="4" fillId="0" borderId="9" xfId="0" applyFont="1" applyBorder="1" applyAlignment="1">
      <alignment horizontal="center"/>
    </xf>
    <xf numFmtId="0" fontId="4" fillId="0" borderId="10" xfId="0" applyFont="1" applyBorder="1" applyAlignment="1">
      <alignment horizontal="center"/>
    </xf>
    <xf numFmtId="0" fontId="5" fillId="0" borderId="9" xfId="0" applyFont="1" applyBorder="1" applyAlignment="1">
      <alignment horizontal="center"/>
    </xf>
    <xf numFmtId="0" fontId="6" fillId="0" borderId="9" xfId="0" applyFont="1" applyBorder="1" applyAlignment="1">
      <alignment horizontal="center"/>
    </xf>
    <xf numFmtId="0" fontId="7" fillId="0" borderId="11" xfId="0" applyFont="1" applyBorder="1" applyAlignment="1">
      <alignment/>
    </xf>
    <xf numFmtId="0" fontId="3" fillId="0" borderId="11" xfId="0" applyFont="1" applyBorder="1" applyAlignment="1">
      <alignment/>
    </xf>
    <xf numFmtId="0" fontId="8" fillId="0" borderId="11" xfId="0" applyFont="1" applyBorder="1" applyAlignment="1">
      <alignment/>
    </xf>
    <xf numFmtId="0" fontId="8" fillId="0" borderId="2" xfId="0" applyFont="1" applyBorder="1" applyAlignment="1">
      <alignment/>
    </xf>
    <xf numFmtId="0" fontId="0" fillId="2" borderId="8" xfId="0" applyFill="1" applyBorder="1" applyAlignment="1">
      <alignment horizontal="center"/>
    </xf>
    <xf numFmtId="0" fontId="0" fillId="2" borderId="1" xfId="0" applyFill="1" applyBorder="1" applyAlignment="1">
      <alignment horizontal="center"/>
    </xf>
    <xf numFmtId="0" fontId="0" fillId="0" borderId="12" xfId="0"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0" fontId="8" fillId="0" borderId="3" xfId="0" applyFont="1" applyBorder="1" applyAlignment="1">
      <alignment/>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18" xfId="0" applyNumberFormat="1" applyBorder="1" applyAlignment="1">
      <alignment/>
    </xf>
    <xf numFmtId="1" fontId="0" fillId="0" borderId="16" xfId="0" applyNumberFormat="1" applyBorder="1" applyAlignment="1">
      <alignment/>
    </xf>
    <xf numFmtId="0" fontId="8" fillId="0" borderId="0" xfId="0" applyFont="1" applyBorder="1" applyAlignment="1">
      <alignment/>
    </xf>
    <xf numFmtId="164" fontId="0" fillId="0" borderId="8" xfId="0" applyNumberFormat="1" applyBorder="1" applyAlignment="1">
      <alignment/>
    </xf>
    <xf numFmtId="164" fontId="0" fillId="0" borderId="19" xfId="0" applyNumberFormat="1" applyBorder="1" applyAlignment="1">
      <alignment/>
    </xf>
    <xf numFmtId="164" fontId="0" fillId="0" borderId="20" xfId="0" applyNumberFormat="1" applyBorder="1" applyAlignment="1">
      <alignment/>
    </xf>
    <xf numFmtId="0" fontId="0" fillId="0" borderId="0" xfId="0" applyBorder="1" applyAlignment="1">
      <alignment horizontal="justify" vertical="center" wrapText="1"/>
    </xf>
    <xf numFmtId="0" fontId="0" fillId="0" borderId="0" xfId="0" applyBorder="1" applyAlignment="1">
      <alignment/>
    </xf>
    <xf numFmtId="0" fontId="0" fillId="0" borderId="0" xfId="0" applyBorder="1" applyAlignment="1">
      <alignment horizontal="justify" vertical="justify" wrapText="1"/>
    </xf>
    <xf numFmtId="0" fontId="4" fillId="0" borderId="18" xfId="0" applyFont="1" applyBorder="1" applyAlignment="1">
      <alignment horizontal="center"/>
    </xf>
    <xf numFmtId="0" fontId="0" fillId="0" borderId="0" xfId="0" applyBorder="1" applyAlignment="1">
      <alignment/>
    </xf>
    <xf numFmtId="0" fontId="0" fillId="0" borderId="21" xfId="0" applyFont="1" applyBorder="1" applyAlignment="1">
      <alignment horizontal="center" vertical="justify" wrapText="1"/>
    </xf>
    <xf numFmtId="0" fontId="0" fillId="0" borderId="22" xfId="0" applyBorder="1" applyAlignment="1">
      <alignment horizontal="center" vertical="justify" wrapText="1"/>
    </xf>
    <xf numFmtId="0" fontId="0" fillId="2" borderId="12" xfId="0" applyFill="1" applyBorder="1" applyAlignment="1">
      <alignment horizontal="center"/>
    </xf>
    <xf numFmtId="0" fontId="0" fillId="0" borderId="14" xfId="0" applyBorder="1" applyAlignment="1">
      <alignment horizontal="center"/>
    </xf>
    <xf numFmtId="0" fontId="0" fillId="0" borderId="23" xfId="0" applyBorder="1" applyAlignment="1">
      <alignment vertical="justify" wrapText="1"/>
    </xf>
    <xf numFmtId="0" fontId="0" fillId="0" borderId="24" xfId="0" applyBorder="1" applyAlignment="1">
      <alignment vertical="justify" wrapText="1"/>
    </xf>
    <xf numFmtId="0" fontId="0" fillId="0" borderId="25" xfId="0" applyBorder="1" applyAlignment="1">
      <alignment vertical="justify" wrapText="1"/>
    </xf>
    <xf numFmtId="0" fontId="0" fillId="0" borderId="26" xfId="0" applyBorder="1" applyAlignment="1">
      <alignment vertical="justify" wrapText="1"/>
    </xf>
    <xf numFmtId="0" fontId="0" fillId="0" borderId="27" xfId="0" applyBorder="1" applyAlignment="1">
      <alignment vertical="justify" wrapText="1"/>
    </xf>
    <xf numFmtId="0" fontId="0" fillId="0" borderId="28" xfId="0" applyBorder="1" applyAlignment="1">
      <alignment vertical="justify" wrapText="1"/>
    </xf>
    <xf numFmtId="0" fontId="0" fillId="2" borderId="12" xfId="0" applyFill="1" applyBorder="1" applyAlignment="1">
      <alignment horizontal="center" vertical="justify"/>
    </xf>
    <xf numFmtId="0" fontId="0" fillId="0" borderId="14" xfId="0" applyBorder="1" applyAlignment="1">
      <alignment horizontal="center" vertic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25"/>
  <sheetViews>
    <sheetView tabSelected="1" workbookViewId="0" topLeftCell="A1">
      <selection activeCell="C23" sqref="C23"/>
    </sheetView>
  </sheetViews>
  <sheetFormatPr defaultColWidth="9.140625" defaultRowHeight="12.75"/>
  <cols>
    <col min="1" max="1" width="11.421875" style="0" customWidth="1"/>
    <col min="2" max="2" width="16.7109375" style="0" customWidth="1"/>
    <col min="3" max="3" width="11.421875" style="0" customWidth="1"/>
    <col min="4" max="4" width="4.7109375" style="0" customWidth="1"/>
    <col min="5" max="5" width="19.421875" style="0" customWidth="1"/>
    <col min="6" max="6" width="16.8515625" style="0" customWidth="1"/>
    <col min="7" max="9" width="11.421875" style="0" customWidth="1"/>
    <col min="10" max="10" width="8.7109375" style="0" customWidth="1"/>
    <col min="11" max="16384" width="11.421875" style="0" customWidth="1"/>
  </cols>
  <sheetData>
    <row r="1" ht="13.5" thickBot="1"/>
    <row r="2" spans="3:5" ht="13.5" thickBot="1">
      <c r="C2" s="21" t="s">
        <v>15</v>
      </c>
      <c r="D2" s="22"/>
      <c r="E2" s="23"/>
    </row>
    <row r="4" ht="13.5" thickBot="1"/>
    <row r="5" spans="2:6" ht="13.5" thickBot="1">
      <c r="B5" s="6" t="s">
        <v>4</v>
      </c>
      <c r="C5" s="7"/>
      <c r="E5" s="42" t="s">
        <v>0</v>
      </c>
      <c r="F5" s="43"/>
    </row>
    <row r="6" spans="2:6" ht="12.75">
      <c r="B6" s="3" t="s">
        <v>19</v>
      </c>
      <c r="C6" s="4"/>
      <c r="E6" s="24" t="s">
        <v>16</v>
      </c>
      <c r="F6" s="38" t="e">
        <f>IF(C10&lt;16,"Mange bordel !!","")</f>
        <v>#DIV/0!</v>
      </c>
    </row>
    <row r="7" spans="2:6" ht="12.75">
      <c r="B7" s="25" t="s">
        <v>20</v>
      </c>
      <c r="C7" s="26"/>
      <c r="E7" s="17" t="s">
        <v>5</v>
      </c>
      <c r="F7" s="11" t="e">
        <f>IF(OR(AND(C10&gt;16,C10&lt;17),C10=16),"Mange !","")</f>
        <v>#DIV/0!</v>
      </c>
    </row>
    <row r="8" spans="2:6" ht="13.5" thickBot="1">
      <c r="B8" s="2" t="s">
        <v>21</v>
      </c>
      <c r="C8" s="27"/>
      <c r="E8" s="15" t="s">
        <v>6</v>
      </c>
      <c r="F8" s="14" t="e">
        <f>IF(OR(AND(C10&gt;17,C10&lt;20),C10=17),"Salut crevette","")</f>
        <v>#DIV/0!</v>
      </c>
    </row>
    <row r="9" spans="5:6" ht="13.5" thickBot="1">
      <c r="E9" s="16" t="s">
        <v>7</v>
      </c>
      <c r="F9" s="13" t="e">
        <f>IF(OR(AND(C10&gt;20,C10&lt;25),OR(C10=20,C10=25)),"Wouah, canon !!","")</f>
        <v>#DIV/0!</v>
      </c>
    </row>
    <row r="10" spans="2:6" ht="13.5" thickBot="1">
      <c r="B10" s="8" t="s">
        <v>12</v>
      </c>
      <c r="C10" s="1" t="e">
        <f>(C7/((C6/100)*(C6/100)))</f>
        <v>#DIV/0!</v>
      </c>
      <c r="E10" s="15" t="s">
        <v>8</v>
      </c>
      <c r="F10" s="14" t="e">
        <f>IF(AND(C10&gt;25,C10&lt;30),"Bouge ton c..","")</f>
        <v>#DIV/0!</v>
      </c>
    </row>
    <row r="11" spans="5:6" ht="13.5" thickBot="1">
      <c r="E11" s="17" t="s">
        <v>9</v>
      </c>
      <c r="F11" s="11" t="e">
        <f>IF(OR(AND(C10&gt;30,C10&lt;35),C10=30),"Va courir !","")</f>
        <v>#DIV/0!</v>
      </c>
    </row>
    <row r="12" spans="2:6" ht="13.5" thickBot="1">
      <c r="B12" s="19" t="s">
        <v>13</v>
      </c>
      <c r="C12" s="20" t="s">
        <v>14</v>
      </c>
      <c r="E12" s="17" t="s">
        <v>11</v>
      </c>
      <c r="F12" s="11" t="e">
        <f>IF(OR(AND(C10&gt;35,C10&lt;40),C10=35),"Arrete le McDo","")</f>
        <v>#DIV/0!</v>
      </c>
    </row>
    <row r="13" spans="2:6" ht="13.5" thickBot="1">
      <c r="B13" s="32">
        <f>(C6/100)*(C6/100)*20</f>
        <v>0</v>
      </c>
      <c r="C13" s="32">
        <f>(C6/100)*(C6/100)*25</f>
        <v>0</v>
      </c>
      <c r="E13" s="18" t="s">
        <v>10</v>
      </c>
      <c r="F13" s="12" t="e">
        <f>IF(OR(C10&gt;40,C10=40),"S.O.S Diététicien","")</f>
        <v>#DIV/0!</v>
      </c>
    </row>
    <row r="14" ht="13.5" thickBot="1"/>
    <row r="15" spans="2:11" ht="13.5" thickBot="1">
      <c r="B15" s="9" t="s">
        <v>3</v>
      </c>
      <c r="C15" s="10"/>
      <c r="E15" s="50" t="s">
        <v>22</v>
      </c>
      <c r="F15" s="51"/>
      <c r="G15" s="35"/>
      <c r="H15" s="35"/>
      <c r="I15" s="35"/>
      <c r="J15" s="36"/>
      <c r="K15" s="36"/>
    </row>
    <row r="16" spans="2:11" ht="12.75">
      <c r="B16" s="5" t="s">
        <v>1</v>
      </c>
      <c r="C16" s="33">
        <f>(C6-100)-((C6-150)/2)</f>
        <v>-25</v>
      </c>
      <c r="E16" s="3" t="s">
        <v>17</v>
      </c>
      <c r="F16" s="29" t="e">
        <f>238.92*(1.083*(POWER(C7,0.48))*(POWER((C6/100),0.5))*(POWER(C8,-0.13)))</f>
        <v>#DIV/0!</v>
      </c>
      <c r="G16" s="35"/>
      <c r="H16" s="35"/>
      <c r="I16" s="35"/>
      <c r="J16" s="36"/>
      <c r="K16" s="36"/>
    </row>
    <row r="17" spans="2:11" ht="13.5" thickBot="1">
      <c r="B17" s="2" t="s">
        <v>2</v>
      </c>
      <c r="C17" s="34">
        <f>(C6-100)-((C6-150)/4)</f>
        <v>-62.5</v>
      </c>
      <c r="E17" s="28" t="s">
        <v>18</v>
      </c>
      <c r="F17" s="30" t="e">
        <f>238.92*(0.963*(POWER(C7,0.48))*(POWER((C6/100),0.5))*(POWER(C8,-0.13)))</f>
        <v>#DIV/0!</v>
      </c>
      <c r="G17" s="35"/>
      <c r="H17" s="35"/>
      <c r="I17" s="35"/>
      <c r="J17" s="36"/>
      <c r="K17" s="36"/>
    </row>
    <row r="18" spans="5:11" ht="12.75">
      <c r="E18" s="37"/>
      <c r="F18" s="37"/>
      <c r="G18" s="37"/>
      <c r="H18" s="37"/>
      <c r="I18" s="37"/>
      <c r="J18" s="37"/>
      <c r="K18" s="36"/>
    </row>
    <row r="19" spans="2:11" ht="12.75" customHeight="1">
      <c r="B19" s="44" t="s">
        <v>24</v>
      </c>
      <c r="C19" s="45"/>
      <c r="D19" s="45"/>
      <c r="E19" s="45"/>
      <c r="F19" s="46"/>
      <c r="G19" s="37"/>
      <c r="H19" s="37"/>
      <c r="I19" s="37"/>
      <c r="J19" s="37"/>
      <c r="K19" s="36"/>
    </row>
    <row r="20" spans="2:11" ht="12.75">
      <c r="B20" s="47"/>
      <c r="C20" s="48"/>
      <c r="D20" s="48"/>
      <c r="E20" s="48"/>
      <c r="F20" s="49"/>
      <c r="G20" s="37"/>
      <c r="H20" s="37"/>
      <c r="I20" s="37"/>
      <c r="J20" s="37"/>
      <c r="K20" s="36"/>
    </row>
    <row r="21" spans="2:11" ht="12.75">
      <c r="B21" s="39"/>
      <c r="C21" s="39"/>
      <c r="E21" s="37"/>
      <c r="F21" s="37"/>
      <c r="G21" s="37"/>
      <c r="H21" s="37"/>
      <c r="I21" s="37"/>
      <c r="J21" s="37"/>
      <c r="K21" s="36"/>
    </row>
    <row r="22" spans="5:11" ht="12.75" customHeight="1">
      <c r="E22" s="40" t="s">
        <v>23</v>
      </c>
      <c r="F22" s="41"/>
      <c r="G22" s="37"/>
      <c r="H22" s="37"/>
      <c r="I22" s="37"/>
      <c r="J22" s="37"/>
      <c r="K22" s="36"/>
    </row>
    <row r="23" spans="5:11" ht="13.5" customHeight="1">
      <c r="E23" s="37"/>
      <c r="F23" s="37"/>
      <c r="G23" s="37"/>
      <c r="H23" s="37"/>
      <c r="I23" s="37"/>
      <c r="J23" s="37"/>
      <c r="K23" s="36"/>
    </row>
    <row r="24" spans="5:11" ht="12.75">
      <c r="E24" s="36"/>
      <c r="F24" s="36"/>
      <c r="G24" s="36"/>
      <c r="H24" s="36"/>
      <c r="I24" s="36"/>
      <c r="J24" s="36"/>
      <c r="K24" s="36"/>
    </row>
    <row r="25" spans="4:11" ht="12.75">
      <c r="D25" s="31"/>
      <c r="E25" s="36"/>
      <c r="F25" s="36"/>
      <c r="G25" s="36"/>
      <c r="H25" s="36"/>
      <c r="I25" s="36"/>
      <c r="J25" s="36"/>
      <c r="K25" s="36"/>
    </row>
  </sheetData>
  <mergeCells count="4">
    <mergeCell ref="E22:F22"/>
    <mergeCell ref="E5:F5"/>
    <mergeCell ref="B19:F20"/>
    <mergeCell ref="E15:F15"/>
  </mergeCells>
  <printOptions/>
  <pageMargins left="0.75" right="0.75" top="1" bottom="1" header="0.4921259845" footer="0.492125984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Thanatos</dc:creator>
  <cp:keywords/>
  <dc:description/>
  <cp:lastModifiedBy>Deloitte &amp; Touche</cp:lastModifiedBy>
  <dcterms:created xsi:type="dcterms:W3CDTF">2002-03-23T14:41:22Z</dcterms:created>
  <dcterms:modified xsi:type="dcterms:W3CDTF">2002-06-16T12:39:22Z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1399341887</vt:i4>
  </property>
  <property fmtid="{D5CDD505-2E9C-101B-9397-08002B2CF9AE}" pid="3" name="_EmailSubject">
    <vt:lpwstr>Attention à la déprime version 2.0 ;o)</vt:lpwstr>
  </property>
  <property fmtid="{D5CDD505-2E9C-101B-9397-08002B2CF9AE}" pid="4" name="_AuthorEmail">
    <vt:lpwstr>Thanatos@wanadoo.fr</vt:lpwstr>
  </property>
  <property fmtid="{D5CDD505-2E9C-101B-9397-08002B2CF9AE}" pid="5" name="_AuthorEmailDisplayName">
    <vt:lpwstr>Thanatos</vt:lpwstr>
  </property>
</Properties>
</file>